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13_ncr:1_{22425775-CA4B-4E7F-A6BF-280990AF1067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E9" i="59" l="1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<sst xmlns="http://schemas.openxmlformats.org/spreadsheetml/2006/main" count="875" uniqueCount="613">
  <si>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</si>
  <si>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</si>
  <si>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</si>
  <si>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</si>
  <si>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</si>
  <si>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</si>
  <si>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</si>
  <si>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</si>
  <si>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</si>
  <si>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</si>
  <si>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</si>
  <si>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</si>
  <si>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</si>
  <si>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</si>
  <si>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</si>
  <si>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</si>
  <si>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</si>
  <si>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</si>
  <si>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</si>
  <si>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</si>
  <si>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</si>
  <si>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</si>
  <si>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</si>
  <si>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</si>
  <si>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</si>
  <si>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</si>
  <si>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</si>
  <si>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</si>
  <si>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</si>
  <si>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</si>
  <si>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</si>
  <si>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</si>
  <si>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</si>
  <si>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</si>
  <si>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</si>
  <si>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</si>
  <si>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</si>
  <si>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</si>
  <si>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</si>
  <si>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</si>
  <si>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</si>
  <si>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</si>
  <si>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</si>
  <si>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</si>
  <si>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</si>
  <si>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</si>
  <si>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</si>
  <si>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</si>
  <si>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</si>
  <si>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</si>
  <si>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</si>
  <si>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</si>
  <si>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</si>
  <si>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</si>
  <si>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</si>
  <si>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</si>
  <si>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</si>
  <si>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</si>
  <si>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</si>
  <si>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</si>
  <si>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</si>
  <si>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</si>
  <si>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</si>
  <si>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</si>
  <si>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</si>
  <si>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</si>
  <si>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</si>
  <si>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</si>
  <si>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</si>
  <si>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</si>
  <si>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</si>
  <si>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</si>
  <si>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</si>
  <si>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</si>
  <si>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</si>
  <si>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</si>
  <si>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</si>
  <si>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</si>
  <si>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</si>
  <si>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</si>
  <si>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</si>
  <si>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</si>
  <si>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</si>
  <si>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</si>
  <si>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</si>
  <si>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</si>
  <si>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</si>
  <si>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</si>
  <si>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</si>
  <si>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</si>
  <si>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</si>
  <si>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</si>
  <si>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</si>
  <si>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</si>
  <si>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</si>
  <si>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</si>
  <si>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</si>
  <si>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</si>
  <si>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</si>
  <si>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</si>
  <si>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</si>
  <si>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</si>
  <si>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</si>
  <si>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</si>
  <si>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</si>
  <si>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</si>
  <si>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</si>
  <si>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</si>
  <si>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</si>
  <si>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</si>
  <si>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</si>
  <si>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</si>
  <si>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</si>
  <si>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</si>
  <si>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</si>
  <si>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</si>
  <si>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</si>
  <si>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</si>
  <si>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</si>
  <si>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</si>
  <si>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</si>
  <si>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</si>
  <si>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</si>
  <si>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</si>
  <si>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</si>
  <si>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</si>
  <si>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</si>
  <si>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</si>
  <si>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</si>
  <si>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</si>
  <si>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</si>
  <si>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</si>
  <si>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</si>
  <si>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</si>
  <si>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</si>
  <si>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</si>
  <si>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</si>
  <si>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</si>
  <si>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</si>
  <si>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</si>
  <si>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</si>
  <si>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</si>
  <si>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</si>
  <si>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</si>
  <si>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</si>
  <si>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</si>
  <si>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</si>
  <si>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</si>
  <si>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</si>
  <si>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</si>
  <si>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</si>
  <si>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</si>
  <si>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</si>
  <si>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</si>
  <si>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</si>
  <si>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</si>
  <si>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</si>
  <si>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</si>
  <si>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</si>
  <si>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</si>
  <si>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</si>
  <si>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</si>
  <si>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</si>
  <si>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</si>
  <si>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</si>
  <si>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</si>
  <si>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</si>
  <si>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</si>
  <si>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</si>
  <si>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</si>
  <si>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</si>
  <si>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</si>
  <si>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</si>
  <si>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</si>
  <si>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</si>
  <si>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</si>
  <si>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</si>
  <si>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</si>
  <si>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</si>
  <si>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</si>
  <si>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</si>
  <si>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</si>
  <si>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</si>
  <si>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</si>
  <si>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</si>
  <si>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</si>
  <si>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</si>
  <si>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</si>
  <si>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</si>
  <si>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</si>
  <si>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</si>
  <si>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</si>
  <si>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</si>
  <si>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</si>
  <si>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</si>
  <si>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</si>
  <si>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</si>
  <si>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</si>
  <si>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</si>
  <si>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</si>
  <si>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</si>
  <si>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</si>
  <si>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</si>
  <si>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</si>
  <si>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</si>
  <si>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</si>
  <si>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</si>
  <si>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</si>
  <si>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</si>
  <si>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</si>
  <si>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</si>
  <si>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</si>
  <si>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</si>
  <si>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</si>
  <si>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</si>
  <si>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</si>
  <si>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</si>
  <si>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</si>
  <si>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</si>
  <si>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</si>
  <si>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</si>
  <si>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</si>
  <si>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</si>
  <si>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</si>
  <si>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</si>
  <si>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</si>
  <si>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</si>
  <si>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</si>
  <si>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</si>
  <si>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</si>
  <si>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</si>
  <si>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</si>
  <si>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</si>
  <si>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</si>
  <si>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</si>
  <si>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</si>
  <si>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</si>
  <si>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</si>
  <si>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</si>
  <si>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</si>
  <si>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</si>
  <si>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</si>
  <si>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</si>
  <si>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</si>
  <si>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</si>
  <si>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</si>
  <si>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</si>
  <si>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</si>
  <si>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</si>
  <si>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</si>
  <si>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</si>
  <si>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</si>
  <si>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</si>
  <si>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</si>
  <si>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</si>
  <si>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</si>
  <si>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</si>
  <si>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</si>
  <si>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</si>
  <si>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</si>
  <si>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</si>
  <si>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</si>
  <si>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</si>
  <si>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</si>
  <si>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</si>
  <si>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</si>
  <si>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</si>
  <si>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</si>
  <si>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</si>
  <si>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</si>
  <si>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</si>
  <si>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</si>
  <si>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</si>
  <si>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</si>
  <si>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</si>
  <si>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</si>
  <si>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</si>
  <si>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</si>
  <si>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</si>
  <si>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</si>
  <si>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</si>
  <si>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</si>
  <si>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</si>
  <si>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</si>
  <si>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</si>
  <si>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</si>
  <si>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</si>
  <si>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</si>
  <si>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</si>
  <si>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</si>
  <si>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</si>
  <si>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</si>
  <si>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</si>
  <si>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</si>
  <si>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</si>
  <si>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</si>
  <si>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</si>
  <si>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</si>
  <si>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</si>
  <si>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</si>
  <si>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</si>
  <si>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</si>
  <si>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</si>
  <si>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</si>
  <si>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</si>
  <si>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</si>
  <si>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</si>
  <si>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</si>
  <si>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</si>
  <si>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</si>
  <si>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</si>
  <si>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</si>
  <si>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</si>
  <si>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</si>
  <si>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</si>
  <si>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</si>
  <si>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</si>
  <si>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</si>
  <si>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</si>
  <si>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</si>
  <si>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</si>
  <si>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</si>
  <si>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</si>
  <si>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</si>
  <si>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</si>
  <si>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</si>
  <si>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</si>
  <si>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</si>
  <si>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</si>
  <si>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</si>
  <si>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</si>
  <si>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</si>
  <si>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</si>
  <si>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</si>
  <si>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</si>
  <si>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</si>
  <si>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</si>
  <si>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</si>
  <si>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</si>
  <si>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</si>
  <si>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</si>
  <si>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</si>
  <si>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</si>
  <si>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</si>
  <si>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</si>
  <si>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</si>
  <si>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</si>
  <si>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</si>
  <si>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</si>
  <si>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</si>
  <si>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</si>
  <si>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</si>
  <si>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</si>
  <si>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</si>
  <si>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</si>
  <si>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</si>
  <si>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</si>
  <si>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</si>
  <si>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</si>
  <si>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</si>
  <si>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</si>
  <si>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</si>
  <si>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</si>
  <si>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</si>
  <si>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</si>
  <si>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</si>
  <si>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</si>
  <si>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</si>
  <si>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</si>
  <si>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</si>
  <si>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</si>
  <si>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</si>
  <si>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</si>
  <si>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</si>
  <si>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</si>
  <si>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</si>
  <si>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</si>
  <si>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</si>
  <si>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</si>
  <si>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</si>
  <si>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</si>
  <si>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</si>
  <si>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</si>
  <si>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</si>
  <si>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</si>
  <si>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</si>
  <si>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</si>
  <si>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</si>
  <si>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</si>
  <si>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</si>
  <si>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</si>
  <si>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</si>
  <si>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</si>
  <si>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</si>
  <si>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</si>
  <si>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</si>
  <si>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</si>
  <si>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</si>
  <si>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</si>
  <si>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</si>
  <si>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</si>
  <si>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</si>
  <si>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</si>
  <si>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</si>
  <si>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</si>
  <si>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</si>
  <si>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</si>
  <si>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</si>
  <si>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</si>
  <si>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</si>
  <si>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</si>
  <si>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</si>
  <si>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</si>
  <si>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</si>
  <si>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</si>
  <si>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</si>
  <si>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</si>
  <si>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</si>
  <si>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</si>
  <si>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</si>
  <si>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</si>
  <si>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</si>
  <si>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</si>
  <si>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</si>
  <si>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</si>
  <si>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</si>
  <si>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</si>
  <si>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</si>
  <si>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</si>
  <si>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</si>
  <si>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</si>
  <si>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</si>
  <si>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</si>
  <si>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</si>
  <si>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</si>
  <si>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</si>
  <si>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</si>
  <si>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</si>
  <si>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</si>
  <si>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</si>
  <si>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</si>
  <si>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</si>
  <si>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</si>
  <si>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</si>
  <si>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</si>
  <si>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</si>
  <si>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</si>
  <si>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</si>
  <si>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</si>
  <si>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</si>
  <si>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</si>
  <si>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</si>
  <si>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</si>
  <si>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</si>
  <si>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</si>
  <si>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</si>
  <si>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</si>
  <si>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</si>
  <si>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</si>
  <si>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</si>
  <si>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</si>
  <si>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</si>
  <si>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</si>
  <si>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</si>
  <si>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</si>
  <si>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</si>
  <si>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</si>
  <si>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</si>
  <si>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</si>
  <si>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</si>
  <si>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</si>
  <si>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</si>
  <si>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</si>
  <si>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</si>
  <si>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</si>
  <si>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</si>
  <si>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</si>
  <si>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</si>
  <si>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</si>
  <si>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</si>
  <si>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</si>
  <si>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</si>
  <si>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</si>
  <si>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</si>
  <si>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</si>
  <si>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</si>
  <si>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</si>
  <si>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</si>
  <si>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</si>
  <si>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</si>
  <si>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</si>
  <si>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</si>
  <si>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</si>
  <si>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</si>
  <si>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</si>
  <si>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</si>
  <si>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</si>
  <si>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</si>
  <si>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</si>
  <si>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</si>
  <si>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</si>
  <si>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</si>
  <si>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</si>
  <si>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</si>
  <si>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</si>
  <si>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</si>
  <si>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</si>
  <si>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</si>
  <si>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</si>
  <si>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</si>
  <si>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</si>
  <si>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</si>
  <si>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</si>
  <si>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</si>
  <si>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</si>
  <si>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</si>
  <si>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</si>
  <si>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</si>
  <si>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</si>
  <si>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</si>
  <si>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</si>
  <si>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</si>
  <si>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</si>
  <si>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</si>
  <si>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</si>
  <si>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</si>
  <si>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</si>
  <si>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</si>
  <si>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</si>
  <si>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</si>
  <si>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</si>
  <si>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</si>
  <si>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</si>
  <si>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</si>
  <si>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</si>
  <si>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</si>
  <si>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</si>
  <si>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</si>
  <si>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</si>
  <si>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</si>
  <si>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</si>
  <si>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</si>
  <si>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</si>
  <si>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</si>
  <si>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</si>
  <si>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</si>
  <si>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</si>
  <si>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</si>
  <si>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</si>
  <si>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</si>
  <si>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</si>
  <si>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</si>
  <si>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</si>
  <si>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</si>
  <si>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</si>
  <si>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</si>
  <si>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</si>
  <si>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</si>
  <si>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</si>
  <si>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</si>
  <si>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</si>
  <si>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</si>
  <si>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</si>
  <si>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</si>
  <si>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</si>
  <si>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</si>
  <si>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</si>
  <si>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</si>
  <si>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</si>
  <si>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</si>
  <si>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</si>
  <si>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</si>
  <si>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</si>
  <si>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</si>
  <si>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</si>
  <si>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</si>
  <si>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</si>
  <si>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</si>
  <si>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</si>
  <si>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</si>
  <si>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</si>
  <si>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</si>
  <si>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</si>
  <si>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</si>
  <si>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</si>
  <si>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</si>
  <si>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</si>
  <si>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</si>
  <si>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</si>
  <si>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</si>
  <si>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</si>
  <si>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</si>
  <si>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</si>
  <si>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</si>
  <si>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</si>
  <si>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Junta Municipal de Agua Potable y Alcantarillado de Acámbaro, Gto.</t>
  </si>
  <si>
    <t>Del 1 de Enero al 31 de Marzo de 2026</t>
  </si>
  <si>
    <t>Se realiza el Pago de Energía Electrica de 22 Pozos, así como de las oficinas, la Planta Tratadora, Planta Potabilizadora y el Almacen.</t>
  </si>
  <si>
    <t>Este porcentaje siempre va a reflejar mas  del 10% del gasto total del ejercicio debido a que es la principal cuenta para la operación de la demanda que tiene en el organismo operador.</t>
  </si>
  <si>
    <t>IVA Acreditable acumulado</t>
  </si>
  <si>
    <t>Anticipos de nómina y gastos a comprobar.</t>
  </si>
  <si>
    <t>IVA por Acreditar, IVA Acre-Dev, con cambio en el sistema contable.</t>
  </si>
  <si>
    <t>Depreciación Trimestral</t>
  </si>
  <si>
    <t>Amortización Trimestral</t>
  </si>
  <si>
    <t>El trabajador abandono el trabajo sin avisar,se realizará el pago en cuanto el Trabajador se presente o prescriba.</t>
  </si>
  <si>
    <t>IVA trasladado en proceso de depuración</t>
  </si>
  <si>
    <t>Anticipo de Usuarios, saldos de años anteriores, en proceso de depuración</t>
  </si>
  <si>
    <t xml:space="preserve">Bajo protesta de decir verdad declaramos que los Estados Financieros y sus notas, son razonablemente correctos y son </t>
  </si>
  <si>
    <t>responsabilidad  del emisor.</t>
  </si>
  <si>
    <t>responsabilidad del emisor.</t>
  </si>
  <si>
    <t>Bajo protesta de decir verdad declaramos que los Estados Financieros y sus notas, son razonablemente correctos y son</t>
  </si>
  <si>
    <t xml:space="preserve"> responsabilidad del emisor.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</si>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</sst>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9" fillId="0" borderId="0" xfId="8" applyFont="1" applyAlignment="1">
      <alignment wrapText="1"/>
    </xf>
    <xf numFmtId="0" fontId="12" fillId="5" borderId="0" xfId="8" applyFont="1" applyFill="1" applyAlignment="1">
      <alignment wrapText="1"/>
    </xf>
    <xf numFmtId="0" fontId="11" fillId="4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9" applyFont="1" applyAlignment="1">
      <alignment wrapText="1"/>
    </xf>
    <xf numFmtId="0" fontId="12" fillId="5" borderId="0" xfId="9" applyFont="1" applyFill="1" applyAlignment="1">
      <alignment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48</xdr:row>
      <xdr:rowOff>47625</xdr:rowOff>
    </xdr:from>
    <xdr:to>
      <xdr:col>1</xdr:col>
      <xdr:colOff>1884153</xdr:colOff>
      <xdr:row>57</xdr:row>
      <xdr:rowOff>38099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2551E6F-95EF-4EE5-A361-1DEAC3D44EC5}"/>
            </a:ext>
          </a:extLst>
        </xdr:cNvPr>
        <xdr:cNvSpPr txBox="1"/>
      </xdr:nvSpPr>
      <xdr:spPr>
        <a:xfrm>
          <a:off x="523875" y="71913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3486150</xdr:colOff>
      <xdr:row>48</xdr:row>
      <xdr:rowOff>57150</xdr:rowOff>
    </xdr:from>
    <xdr:to>
      <xdr:col>3</xdr:col>
      <xdr:colOff>514350</xdr:colOff>
      <xdr:row>56</xdr:row>
      <xdr:rowOff>121309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7932C35-3832-423C-8BDC-BCCCB8849C02}"/>
            </a:ext>
          </a:extLst>
        </xdr:cNvPr>
        <xdr:cNvSpPr txBox="1"/>
      </xdr:nvSpPr>
      <xdr:spPr>
        <a:xfrm>
          <a:off x="4467225" y="7200900"/>
          <a:ext cx="24860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216</xdr:row>
      <xdr:rowOff>28575</xdr:rowOff>
    </xdr:from>
    <xdr:to>
      <xdr:col>1</xdr:col>
      <xdr:colOff>2627103</xdr:colOff>
      <xdr:row>225</xdr:row>
      <xdr:rowOff>19049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F9A890-131C-4BE2-BA50-0BEEFCBD668C}"/>
            </a:ext>
          </a:extLst>
        </xdr:cNvPr>
        <xdr:cNvSpPr txBox="1"/>
      </xdr:nvSpPr>
      <xdr:spPr>
        <a:xfrm>
          <a:off x="762000" y="3612832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438149</xdr:colOff>
      <xdr:row>216</xdr:row>
      <xdr:rowOff>47625</xdr:rowOff>
    </xdr:from>
    <xdr:to>
      <xdr:col>4</xdr:col>
      <xdr:colOff>581024</xdr:colOff>
      <xdr:row>224</xdr:row>
      <xdr:rowOff>111784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15B6757-2CB1-49A0-8593-9E0296979BB4}"/>
            </a:ext>
          </a:extLst>
        </xdr:cNvPr>
        <xdr:cNvSpPr txBox="1"/>
      </xdr:nvSpPr>
      <xdr:spPr>
        <a:xfrm>
          <a:off x="5467349" y="36147375"/>
          <a:ext cx="20478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176</xdr:row>
      <xdr:rowOff>31749</xdr:rowOff>
    </xdr:from>
    <xdr:to>
      <xdr:col>1</xdr:col>
      <xdr:colOff>3198603</xdr:colOff>
      <xdr:row>185</xdr:row>
      <xdr:rowOff>16932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80B71FF-87C1-4ABF-A30D-3B4863D1486B}"/>
            </a:ext>
          </a:extLst>
        </xdr:cNvPr>
        <xdr:cNvSpPr txBox="1"/>
      </xdr:nvSpPr>
      <xdr:spPr>
        <a:xfrm>
          <a:off x="1524000" y="29199416"/>
          <a:ext cx="2341353" cy="1318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4</xdr:col>
      <xdr:colOff>761999</xdr:colOff>
      <xdr:row>176</xdr:row>
      <xdr:rowOff>63499</xdr:rowOff>
    </xdr:from>
    <xdr:to>
      <xdr:col>6</xdr:col>
      <xdr:colOff>21166</xdr:colOff>
      <xdr:row>184</xdr:row>
      <xdr:rowOff>85326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BBFB6AB-5CE5-4296-A436-25BCA978C8C2}"/>
            </a:ext>
          </a:extLst>
        </xdr:cNvPr>
        <xdr:cNvSpPr txBox="1"/>
      </xdr:nvSpPr>
      <xdr:spPr>
        <a:xfrm>
          <a:off x="7207249" y="29231166"/>
          <a:ext cx="2434167" cy="1207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34</xdr:row>
      <xdr:rowOff>28575</xdr:rowOff>
    </xdr:from>
    <xdr:to>
      <xdr:col>1</xdr:col>
      <xdr:colOff>1731753</xdr:colOff>
      <xdr:row>43</xdr:row>
      <xdr:rowOff>61383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833F840-7FF4-4670-BB81-B5FC0F9C7645}"/>
            </a:ext>
          </a:extLst>
        </xdr:cNvPr>
        <xdr:cNvSpPr txBox="1"/>
      </xdr:nvSpPr>
      <xdr:spPr>
        <a:xfrm>
          <a:off x="57150" y="5267325"/>
          <a:ext cx="2341353" cy="1318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47625</xdr:colOff>
      <xdr:row>34</xdr:row>
      <xdr:rowOff>19050</xdr:rowOff>
    </xdr:from>
    <xdr:to>
      <xdr:col>4</xdr:col>
      <xdr:colOff>548217</xdr:colOff>
      <xdr:row>42</xdr:row>
      <xdr:rowOff>83210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D78823C-830E-4967-9F8C-6FD2B8C06691}"/>
            </a:ext>
          </a:extLst>
        </xdr:cNvPr>
        <xdr:cNvSpPr txBox="1"/>
      </xdr:nvSpPr>
      <xdr:spPr>
        <a:xfrm>
          <a:off x="3486150" y="5257800"/>
          <a:ext cx="2434167" cy="1207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144</xdr:row>
      <xdr:rowOff>28575</xdr:rowOff>
    </xdr:from>
    <xdr:to>
      <xdr:col>1</xdr:col>
      <xdr:colOff>1998453</xdr:colOff>
      <xdr:row>153</xdr:row>
      <xdr:rowOff>61383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9B0556F-CF9D-4E4C-AA8A-9F3A8AA1E229}"/>
            </a:ext>
          </a:extLst>
        </xdr:cNvPr>
        <xdr:cNvSpPr txBox="1"/>
      </xdr:nvSpPr>
      <xdr:spPr>
        <a:xfrm>
          <a:off x="323850" y="21126450"/>
          <a:ext cx="2341353" cy="1318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3514725</xdr:colOff>
      <xdr:row>144</xdr:row>
      <xdr:rowOff>47625</xdr:rowOff>
    </xdr:from>
    <xdr:to>
      <xdr:col>3</xdr:col>
      <xdr:colOff>700617</xdr:colOff>
      <xdr:row>152</xdr:row>
      <xdr:rowOff>111785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571C49-BCA5-4E57-983F-8450D22F9E30}"/>
            </a:ext>
          </a:extLst>
        </xdr:cNvPr>
        <xdr:cNvSpPr txBox="1"/>
      </xdr:nvSpPr>
      <xdr:spPr>
        <a:xfrm>
          <a:off x="4181475" y="21145500"/>
          <a:ext cx="2034117" cy="1207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104775</xdr:rowOff>
    </xdr:from>
    <xdr:to>
      <xdr:col>1</xdr:col>
      <xdr:colOff>2122278</xdr:colOff>
      <xdr:row>35</xdr:row>
      <xdr:rowOff>137583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2FEE65D-471D-4763-8549-3B1B7DE3B840}"/>
            </a:ext>
          </a:extLst>
        </xdr:cNvPr>
        <xdr:cNvSpPr txBox="1"/>
      </xdr:nvSpPr>
      <xdr:spPr>
        <a:xfrm>
          <a:off x="0" y="4248150"/>
          <a:ext cx="2341353" cy="1318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3171825</xdr:colOff>
      <xdr:row>26</xdr:row>
      <xdr:rowOff>123825</xdr:rowOff>
    </xdr:from>
    <xdr:to>
      <xdr:col>2</xdr:col>
      <xdr:colOff>995892</xdr:colOff>
      <xdr:row>35</xdr:row>
      <xdr:rowOff>45110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007510E-F43F-466C-9625-A0AF658C506F}"/>
            </a:ext>
          </a:extLst>
        </xdr:cNvPr>
        <xdr:cNvSpPr txBox="1"/>
      </xdr:nvSpPr>
      <xdr:spPr>
        <a:xfrm>
          <a:off x="3390900" y="4267200"/>
          <a:ext cx="2034117" cy="1207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45</xdr:row>
      <xdr:rowOff>95250</xdr:rowOff>
    </xdr:from>
    <xdr:to>
      <xdr:col>1</xdr:col>
      <xdr:colOff>2217528</xdr:colOff>
      <xdr:row>54</xdr:row>
      <xdr:rowOff>128058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34BC1D-213E-4CAB-A36E-BD88EFDB685E}"/>
            </a:ext>
          </a:extLst>
        </xdr:cNvPr>
        <xdr:cNvSpPr txBox="1"/>
      </xdr:nvSpPr>
      <xdr:spPr>
        <a:xfrm>
          <a:off x="123825" y="6943725"/>
          <a:ext cx="2341353" cy="1318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3152775</xdr:colOff>
      <xdr:row>45</xdr:row>
      <xdr:rowOff>95250</xdr:rowOff>
    </xdr:from>
    <xdr:to>
      <xdr:col>2</xdr:col>
      <xdr:colOff>1043517</xdr:colOff>
      <xdr:row>54</xdr:row>
      <xdr:rowOff>16535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68B2CE1-8B90-4516-848F-0CC274614D85}"/>
            </a:ext>
          </a:extLst>
        </xdr:cNvPr>
        <xdr:cNvSpPr txBox="1"/>
      </xdr:nvSpPr>
      <xdr:spPr>
        <a:xfrm>
          <a:off x="3400425" y="6943725"/>
          <a:ext cx="2034117" cy="1207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59</xdr:row>
      <xdr:rowOff>47625</xdr:rowOff>
    </xdr:from>
    <xdr:to>
      <xdr:col>8</xdr:col>
      <xdr:colOff>661235</xdr:colOff>
      <xdr:row>67</xdr:row>
      <xdr:rowOff>82477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D57566D-59DD-4E75-B237-40F58D0E00E5}"/>
            </a:ext>
          </a:extLst>
        </xdr:cNvPr>
        <xdr:cNvSpPr txBox="1"/>
      </xdr:nvSpPr>
      <xdr:spPr>
        <a:xfrm>
          <a:off x="8286750" y="9501188"/>
          <a:ext cx="2387641" cy="11778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1595438</xdr:colOff>
      <xdr:row>59</xdr:row>
      <xdr:rowOff>23812</xdr:rowOff>
    </xdr:from>
    <xdr:to>
      <xdr:col>1</xdr:col>
      <xdr:colOff>3936791</xdr:colOff>
      <xdr:row>68</xdr:row>
      <xdr:rowOff>27312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C21FE8-C024-464F-A1CC-627AB0CC956A}"/>
            </a:ext>
          </a:extLst>
        </xdr:cNvPr>
        <xdr:cNvSpPr txBox="1"/>
      </xdr:nvSpPr>
      <xdr:spPr>
        <a:xfrm>
          <a:off x="2262188" y="9477375"/>
          <a:ext cx="2341353" cy="1289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42" activePane="bottomLeft" state="frozen"/>
      <selection activeCell="A14" sqref="A14:B14"/>
      <selection pane="bottomLeft" activeCell="D69" sqref="D69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6" t="s">
        <v>595</v>
      </c>
      <c r="B1" s="167"/>
      <c r="C1" s="104" t="s">
        <v>494</v>
      </c>
      <c r="D1" s="105">
        <v>2026</v>
      </c>
    </row>
    <row r="2" spans="1:4" ht="16.149999999999999" customHeight="1" x14ac:dyDescent="0.2">
      <c r="A2" s="168" t="s">
        <v>493</v>
      </c>
      <c r="B2" s="169"/>
      <c r="C2" s="10" t="s">
        <v>495</v>
      </c>
      <c r="D2" s="106" t="s">
        <v>500</v>
      </c>
    </row>
    <row r="3" spans="1:4" ht="16.149999999999999" customHeight="1" x14ac:dyDescent="0.2">
      <c r="A3" s="170" t="s">
        <v>596</v>
      </c>
      <c r="B3" s="171"/>
      <c r="C3" s="10" t="s">
        <v>496</v>
      </c>
      <c r="D3" s="107">
        <v>1</v>
      </c>
    </row>
    <row r="4" spans="1:4" ht="16.149999999999999" customHeight="1" x14ac:dyDescent="0.2">
      <c r="A4" s="172" t="s">
        <v>515</v>
      </c>
      <c r="B4" s="173"/>
      <c r="C4" s="173"/>
      <c r="D4" s="174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92" zoomScaleNormal="100" workbookViewId="0">
      <selection activeCell="F223" sqref="F223"/>
    </sheetView>
  </sheetViews>
  <sheetFormatPr baseColWidth="10" defaultColWidth="9.140625" defaultRowHeight="11.25" x14ac:dyDescent="0.2"/>
  <cols>
    <col min="1" max="1" width="7.140625" style="14" customWidth="1"/>
    <col min="2" max="2" width="68.28515625" style="14" customWidth="1"/>
    <col min="3" max="3" width="12.85546875" style="14" customWidth="1"/>
    <col min="4" max="4" width="15.7109375" style="14" customWidth="1"/>
    <col min="5" max="5" width="14.5703125" style="14" customWidth="1"/>
    <col min="6" max="16384" width="9.140625" style="14"/>
  </cols>
  <sheetData>
    <row r="1" spans="1:5" s="19" customFormat="1" ht="18.95" customHeight="1" x14ac:dyDescent="0.25">
      <c r="A1" s="169" t="s">
        <v>595</v>
      </c>
      <c r="B1" s="169"/>
      <c r="C1" s="169"/>
      <c r="D1" s="10" t="s">
        <v>497</v>
      </c>
      <c r="E1" s="18">
        <v>2026</v>
      </c>
    </row>
    <row r="2" spans="1:5" s="11" customFormat="1" ht="18.95" customHeight="1" x14ac:dyDescent="0.25">
      <c r="A2" s="169" t="s">
        <v>502</v>
      </c>
      <c r="B2" s="169"/>
      <c r="C2" s="169"/>
      <c r="D2" s="10" t="s">
        <v>498</v>
      </c>
      <c r="E2" s="18" t="s">
        <v>500</v>
      </c>
    </row>
    <row r="3" spans="1:5" s="11" customFormat="1" ht="18.95" customHeight="1" x14ac:dyDescent="0.25">
      <c r="A3" s="169" t="s">
        <v>596</v>
      </c>
      <c r="B3" s="169"/>
      <c r="C3" s="169"/>
      <c r="D3" s="10" t="s">
        <v>499</v>
      </c>
      <c r="E3" s="18">
        <v>1</v>
      </c>
    </row>
    <row r="4" spans="1:5" s="11" customFormat="1" ht="18.95" customHeight="1" x14ac:dyDescent="0.25">
      <c r="A4" s="169" t="s">
        <v>515</v>
      </c>
      <c r="B4" s="169"/>
      <c r="C4" s="169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27767275.370000001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27454175.390000001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27454175.390000001</v>
      </c>
      <c r="D48" s="78"/>
      <c r="E48" s="39"/>
    </row>
    <row r="49" spans="1:5" ht="22.5" x14ac:dyDescent="0.2">
      <c r="A49" s="40">
        <v>4171</v>
      </c>
      <c r="B49" s="42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27454175.390000001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313099.98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ht="22.5" x14ac:dyDescent="0.2">
      <c r="A77" s="43">
        <v>4324</v>
      </c>
      <c r="B77" s="42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313099.98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313099.98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16196033.810000001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15551689.460000001</v>
      </c>
      <c r="D95" s="112">
        <f>C95/$C$94</f>
        <v>0.96021591720794264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8833184.8800000008</v>
      </c>
      <c r="D96" s="112">
        <f t="shared" ref="D96:D159" si="0">C96/$C$94</f>
        <v>0.54539185232782617</v>
      </c>
      <c r="E96" s="41"/>
    </row>
    <row r="97" spans="1:5" ht="135" x14ac:dyDescent="0.2">
      <c r="A97" s="43">
        <v>5111</v>
      </c>
      <c r="B97" s="41" t="s">
        <v>279</v>
      </c>
      <c r="C97" s="141">
        <v>4927518.32</v>
      </c>
      <c r="D97" s="44">
        <f t="shared" si="0"/>
        <v>0.30424228411758297</v>
      </c>
      <c r="E97" s="196" t="s">
        <v>598</v>
      </c>
    </row>
    <row r="98" spans="1:5" x14ac:dyDescent="0.2">
      <c r="A98" s="43">
        <v>5112</v>
      </c>
      <c r="B98" s="41" t="s">
        <v>280</v>
      </c>
      <c r="C98" s="141">
        <v>470797.61</v>
      </c>
      <c r="D98" s="44">
        <f t="shared" si="0"/>
        <v>2.9068697652959517E-2</v>
      </c>
      <c r="E98" s="41"/>
    </row>
    <row r="99" spans="1:5" x14ac:dyDescent="0.2">
      <c r="A99" s="43">
        <v>5113</v>
      </c>
      <c r="B99" s="41" t="s">
        <v>281</v>
      </c>
      <c r="C99" s="141">
        <v>311940.40999999997</v>
      </c>
      <c r="D99" s="44">
        <f t="shared" si="0"/>
        <v>1.9260296295960867E-2</v>
      </c>
      <c r="E99" s="41"/>
    </row>
    <row r="100" spans="1:5" x14ac:dyDescent="0.2">
      <c r="A100" s="43">
        <v>5114</v>
      </c>
      <c r="B100" s="41" t="s">
        <v>282</v>
      </c>
      <c r="C100" s="141">
        <v>1582175.87</v>
      </c>
      <c r="D100" s="44">
        <f t="shared" si="0"/>
        <v>9.7689094043697855E-2</v>
      </c>
      <c r="E100" s="41"/>
    </row>
    <row r="101" spans="1:5" x14ac:dyDescent="0.2">
      <c r="A101" s="43">
        <v>5115</v>
      </c>
      <c r="B101" s="41" t="s">
        <v>283</v>
      </c>
      <c r="C101" s="141">
        <v>1442762.52</v>
      </c>
      <c r="D101" s="44">
        <f t="shared" si="0"/>
        <v>8.9081224263016026E-2</v>
      </c>
      <c r="E101" s="41"/>
    </row>
    <row r="102" spans="1:5" x14ac:dyDescent="0.2">
      <c r="A102" s="43">
        <v>5116</v>
      </c>
      <c r="B102" s="41" t="s">
        <v>284</v>
      </c>
      <c r="C102" s="141">
        <v>97990.15</v>
      </c>
      <c r="D102" s="44">
        <f t="shared" si="0"/>
        <v>6.0502559546089258E-3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1268362.3900000001</v>
      </c>
      <c r="D103" s="112">
        <f t="shared" si="0"/>
        <v>7.8313147828628804E-2</v>
      </c>
      <c r="E103" s="41"/>
    </row>
    <row r="104" spans="1:5" x14ac:dyDescent="0.2">
      <c r="A104" s="43">
        <v>5121</v>
      </c>
      <c r="B104" s="41" t="s">
        <v>286</v>
      </c>
      <c r="C104" s="141">
        <v>26000.19</v>
      </c>
      <c r="D104" s="44">
        <f t="shared" si="0"/>
        <v>1.6053430305848441E-3</v>
      </c>
      <c r="E104" s="41"/>
    </row>
    <row r="105" spans="1:5" x14ac:dyDescent="0.2">
      <c r="A105" s="43">
        <v>5122</v>
      </c>
      <c r="B105" s="41" t="s">
        <v>287</v>
      </c>
      <c r="C105" s="141">
        <v>21534.49</v>
      </c>
      <c r="D105" s="44">
        <f t="shared" si="0"/>
        <v>1.3296150312247343E-3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44825.83</v>
      </c>
      <c r="D107" s="44">
        <f t="shared" si="0"/>
        <v>2.7677041506497077E-3</v>
      </c>
      <c r="E107" s="41"/>
    </row>
    <row r="108" spans="1:5" x14ac:dyDescent="0.2">
      <c r="A108" s="43">
        <v>5125</v>
      </c>
      <c r="B108" s="41" t="s">
        <v>290</v>
      </c>
      <c r="C108" s="141">
        <v>317127.99</v>
      </c>
      <c r="D108" s="44">
        <f t="shared" si="0"/>
        <v>1.9580595701411418E-2</v>
      </c>
      <c r="E108" s="41"/>
    </row>
    <row r="109" spans="1:5" x14ac:dyDescent="0.2">
      <c r="A109" s="43">
        <v>5126</v>
      </c>
      <c r="B109" s="41" t="s">
        <v>291</v>
      </c>
      <c r="C109" s="141">
        <v>652014.07999999996</v>
      </c>
      <c r="D109" s="44">
        <f t="shared" si="0"/>
        <v>4.0257638854607945E-2</v>
      </c>
      <c r="E109" s="41"/>
    </row>
    <row r="110" spans="1:5" x14ac:dyDescent="0.2">
      <c r="A110" s="43">
        <v>5127</v>
      </c>
      <c r="B110" s="41" t="s">
        <v>292</v>
      </c>
      <c r="C110" s="141">
        <v>2412.0700000000002</v>
      </c>
      <c r="D110" s="44">
        <f t="shared" si="0"/>
        <v>1.4892967181327464E-4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204447.74</v>
      </c>
      <c r="D112" s="44">
        <f t="shared" si="0"/>
        <v>1.2623321388336864E-2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5450142.1899999995</v>
      </c>
      <c r="D113" s="112">
        <f t="shared" si="0"/>
        <v>0.33651091705148761</v>
      </c>
      <c r="E113" s="41"/>
    </row>
    <row r="114" spans="1:5" ht="90" x14ac:dyDescent="0.2">
      <c r="A114" s="43">
        <v>5131</v>
      </c>
      <c r="B114" s="41" t="s">
        <v>296</v>
      </c>
      <c r="C114" s="141">
        <v>2961601.71</v>
      </c>
      <c r="D114" s="44">
        <f t="shared" si="0"/>
        <v>0.18285968927598822</v>
      </c>
      <c r="E114" s="196" t="s">
        <v>597</v>
      </c>
    </row>
    <row r="115" spans="1:5" x14ac:dyDescent="0.2">
      <c r="A115" s="43">
        <v>5132</v>
      </c>
      <c r="B115" s="41" t="s">
        <v>297</v>
      </c>
      <c r="C115" s="141">
        <v>46631.72</v>
      </c>
      <c r="D115" s="44">
        <f t="shared" si="0"/>
        <v>2.8792061406545063E-3</v>
      </c>
      <c r="E115" s="41"/>
    </row>
    <row r="116" spans="1:5" x14ac:dyDescent="0.2">
      <c r="A116" s="43">
        <v>5133</v>
      </c>
      <c r="B116" s="41" t="s">
        <v>298</v>
      </c>
      <c r="C116" s="141">
        <v>781760.66</v>
      </c>
      <c r="D116" s="44">
        <f t="shared" si="0"/>
        <v>4.8268648310508804E-2</v>
      </c>
      <c r="E116" s="41"/>
    </row>
    <row r="117" spans="1:5" x14ac:dyDescent="0.2">
      <c r="A117" s="43">
        <v>5134</v>
      </c>
      <c r="B117" s="41" t="s">
        <v>299</v>
      </c>
      <c r="C117" s="141">
        <v>126553.77</v>
      </c>
      <c r="D117" s="44">
        <f t="shared" si="0"/>
        <v>7.813874154909535E-3</v>
      </c>
      <c r="E117" s="41"/>
    </row>
    <row r="118" spans="1:5" x14ac:dyDescent="0.2">
      <c r="A118" s="43">
        <v>5135</v>
      </c>
      <c r="B118" s="41" t="s">
        <v>300</v>
      </c>
      <c r="C118" s="141">
        <v>194024.34</v>
      </c>
      <c r="D118" s="44">
        <f t="shared" si="0"/>
        <v>1.1979744070440416E-2</v>
      </c>
      <c r="E118" s="41"/>
    </row>
    <row r="119" spans="1:5" x14ac:dyDescent="0.2">
      <c r="A119" s="43">
        <v>5136</v>
      </c>
      <c r="B119" s="41" t="s">
        <v>301</v>
      </c>
      <c r="C119" s="141">
        <v>11000</v>
      </c>
      <c r="D119" s="44">
        <f t="shared" si="0"/>
        <v>6.7917862663439325E-4</v>
      </c>
      <c r="E119" s="41"/>
    </row>
    <row r="120" spans="1:5" x14ac:dyDescent="0.2">
      <c r="A120" s="43">
        <v>5137</v>
      </c>
      <c r="B120" s="41" t="s">
        <v>302</v>
      </c>
      <c r="C120" s="141">
        <v>4291.05</v>
      </c>
      <c r="D120" s="44">
        <f t="shared" si="0"/>
        <v>2.6494449507450123E-4</v>
      </c>
      <c r="E120" s="41"/>
    </row>
    <row r="121" spans="1:5" x14ac:dyDescent="0.2">
      <c r="A121" s="43">
        <v>5138</v>
      </c>
      <c r="B121" s="41" t="s">
        <v>303</v>
      </c>
      <c r="C121" s="141">
        <v>41980.94</v>
      </c>
      <c r="D121" s="44">
        <f t="shared" si="0"/>
        <v>2.5920506521837153E-3</v>
      </c>
      <c r="E121" s="41"/>
    </row>
    <row r="122" spans="1:5" x14ac:dyDescent="0.2">
      <c r="A122" s="43">
        <v>5139</v>
      </c>
      <c r="B122" s="41" t="s">
        <v>304</v>
      </c>
      <c r="C122" s="141">
        <v>1282298</v>
      </c>
      <c r="D122" s="44">
        <f t="shared" si="0"/>
        <v>7.917358132509357E-2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644344.35</v>
      </c>
      <c r="D181" s="112">
        <f t="shared" si="1"/>
        <v>3.9784082792057342E-2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644344.35</v>
      </c>
      <c r="D182" s="112">
        <f t="shared" si="1"/>
        <v>3.9784082792057342E-2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165.93</v>
      </c>
      <c r="D185" s="44">
        <f t="shared" si="1"/>
        <v>1.0245100865222261E-5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556943.56999999995</v>
      </c>
      <c r="D187" s="44">
        <f t="shared" si="1"/>
        <v>3.4387651725950548E-2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87234.85</v>
      </c>
      <c r="D189" s="44">
        <f t="shared" si="1"/>
        <v>5.3861859652415732E-3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43307086614173229" right="0.23622047244094491" top="0.35433070866141736" bottom="0.35433070866141736" header="0.31496062992125984" footer="0.31496062992125984"/>
  <pageSetup scale="7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55" zoomScale="90" zoomScaleNormal="90" workbookViewId="0">
      <selection activeCell="G182" sqref="G182"/>
    </sheetView>
  </sheetViews>
  <sheetFormatPr baseColWidth="10" defaultColWidth="9.140625" defaultRowHeight="11.25" x14ac:dyDescent="0.2"/>
  <cols>
    <col min="1" max="1" width="10" style="14" customWidth="1"/>
    <col min="2" max="2" width="51" style="14" customWidth="1"/>
    <col min="3" max="3" width="16.42578125" style="14" bestFit="1" customWidth="1"/>
    <col min="4" max="4" width="19.140625" style="14" customWidth="1"/>
    <col min="5" max="5" width="28" style="14" customWidth="1"/>
    <col min="6" max="6" width="19.7109375" style="14" customWidth="1"/>
    <col min="7" max="7" width="16.7109375" style="14" customWidth="1"/>
    <col min="8" max="8" width="17.28515625" style="14" customWidth="1"/>
    <col min="9" max="9" width="11.7109375" style="14" customWidth="1"/>
    <col min="10" max="10" width="14.140625" style="14" customWidth="1"/>
    <col min="11" max="16384" width="9.140625" style="14"/>
  </cols>
  <sheetData>
    <row r="1" spans="1:8" s="11" customFormat="1" ht="18.95" customHeight="1" x14ac:dyDescent="0.25">
      <c r="A1" s="175" t="s">
        <v>595</v>
      </c>
      <c r="B1" s="176"/>
      <c r="C1" s="176"/>
      <c r="D1" s="176"/>
      <c r="E1" s="176"/>
      <c r="F1" s="176"/>
      <c r="G1" s="10" t="s">
        <v>497</v>
      </c>
      <c r="H1" s="18">
        <v>2026</v>
      </c>
    </row>
    <row r="2" spans="1:8" s="11" customFormat="1" ht="18.95" customHeight="1" x14ac:dyDescent="0.25">
      <c r="A2" s="175" t="s">
        <v>501</v>
      </c>
      <c r="B2" s="176"/>
      <c r="C2" s="176"/>
      <c r="D2" s="176"/>
      <c r="E2" s="176"/>
      <c r="F2" s="176"/>
      <c r="G2" s="10" t="s">
        <v>498</v>
      </c>
      <c r="H2" s="18" t="s">
        <v>500</v>
      </c>
    </row>
    <row r="3" spans="1:8" s="11" customFormat="1" ht="18.95" customHeight="1" x14ac:dyDescent="0.25">
      <c r="A3" s="175" t="s">
        <v>596</v>
      </c>
      <c r="B3" s="176"/>
      <c r="C3" s="176"/>
      <c r="D3" s="176"/>
      <c r="E3" s="176"/>
      <c r="F3" s="176"/>
      <c r="G3" s="10" t="s">
        <v>499</v>
      </c>
      <c r="H3" s="18">
        <v>1</v>
      </c>
    </row>
    <row r="4" spans="1:8" s="11" customFormat="1" ht="18.95" customHeight="1" x14ac:dyDescent="0.25">
      <c r="A4" s="175" t="s">
        <v>515</v>
      </c>
      <c r="B4" s="176"/>
      <c r="C4" s="176"/>
      <c r="D4" s="176"/>
      <c r="E4" s="176"/>
      <c r="F4" s="176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20670085.719999999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25952218.23</v>
      </c>
      <c r="D15" s="143">
        <v>26461061.850000001</v>
      </c>
      <c r="E15" s="143">
        <v>28095098.98</v>
      </c>
      <c r="F15" s="143">
        <v>29353910.02</v>
      </c>
      <c r="G15" s="143">
        <v>0</v>
      </c>
      <c r="H15" s="196" t="s">
        <v>599</v>
      </c>
    </row>
    <row r="16" spans="1:8" x14ac:dyDescent="0.2">
      <c r="A16" s="16">
        <v>1124</v>
      </c>
      <c r="B16" s="14" t="s">
        <v>121</v>
      </c>
      <c r="C16" s="143">
        <v>6630</v>
      </c>
      <c r="D16" s="143">
        <v>6630</v>
      </c>
      <c r="E16" s="143">
        <v>6630</v>
      </c>
      <c r="F16" s="143">
        <v>6630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ht="22.5" x14ac:dyDescent="0.2">
      <c r="A20" s="16">
        <v>1123</v>
      </c>
      <c r="B20" s="196" t="s">
        <v>127</v>
      </c>
      <c r="C20" s="143">
        <v>821370.89</v>
      </c>
      <c r="D20" s="143">
        <v>0</v>
      </c>
      <c r="E20" s="143">
        <v>0</v>
      </c>
      <c r="F20" s="143">
        <v>0</v>
      </c>
      <c r="G20" s="143">
        <v>821370.89</v>
      </c>
      <c r="H20" s="196" t="s">
        <v>600</v>
      </c>
    </row>
    <row r="21" spans="1:8" x14ac:dyDescent="0.2">
      <c r="A21" s="16">
        <v>1125</v>
      </c>
      <c r="B21" s="196" t="s">
        <v>128</v>
      </c>
      <c r="C21" s="143">
        <v>413216.94</v>
      </c>
      <c r="D21" s="143">
        <v>0</v>
      </c>
      <c r="E21" s="143">
        <v>0</v>
      </c>
      <c r="F21" s="143">
        <v>0</v>
      </c>
      <c r="G21" s="143">
        <v>413216.94</v>
      </c>
    </row>
    <row r="22" spans="1:8" x14ac:dyDescent="0.2">
      <c r="A22" s="16">
        <v>1126</v>
      </c>
      <c r="B22" s="196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ht="33.75" x14ac:dyDescent="0.2">
      <c r="A23" s="16">
        <v>1129</v>
      </c>
      <c r="B23" s="196" t="s">
        <v>482</v>
      </c>
      <c r="C23" s="143">
        <v>15238684.390000001</v>
      </c>
      <c r="D23" s="143">
        <v>0</v>
      </c>
      <c r="E23" s="143">
        <v>0</v>
      </c>
      <c r="F23" s="143">
        <v>0</v>
      </c>
      <c r="G23" s="143">
        <v>15238684.390000001</v>
      </c>
      <c r="H23" s="196" t="s">
        <v>601</v>
      </c>
    </row>
    <row r="24" spans="1:8" ht="22.5" x14ac:dyDescent="0.2">
      <c r="A24" s="16">
        <v>1131</v>
      </c>
      <c r="B24" s="196" t="s">
        <v>129</v>
      </c>
      <c r="C24" s="143">
        <v>335894.48</v>
      </c>
      <c r="D24" s="143">
        <v>0</v>
      </c>
      <c r="E24" s="143">
        <v>0</v>
      </c>
      <c r="F24" s="143">
        <v>0</v>
      </c>
      <c r="G24" s="143">
        <v>0</v>
      </c>
    </row>
    <row r="25" spans="1:8" ht="22.5" x14ac:dyDescent="0.2">
      <c r="A25" s="16">
        <v>1132</v>
      </c>
      <c r="B25" s="196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96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96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96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29" spans="1:8" x14ac:dyDescent="0.2">
      <c r="B29" s="196"/>
    </row>
    <row r="30" spans="1:8" x14ac:dyDescent="0.2">
      <c r="A30" s="13" t="s">
        <v>483</v>
      </c>
      <c r="B30" s="198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97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96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96" t="s">
        <v>136</v>
      </c>
      <c r="C33" s="143">
        <v>0</v>
      </c>
    </row>
    <row r="34" spans="1:8" x14ac:dyDescent="0.2">
      <c r="A34" s="16">
        <v>1142</v>
      </c>
      <c r="B34" s="196" t="s">
        <v>137</v>
      </c>
      <c r="C34" s="143">
        <v>0</v>
      </c>
    </row>
    <row r="35" spans="1:8" x14ac:dyDescent="0.2">
      <c r="A35" s="16">
        <v>1143</v>
      </c>
      <c r="B35" s="196" t="s">
        <v>138</v>
      </c>
      <c r="C35" s="143">
        <v>0</v>
      </c>
    </row>
    <row r="36" spans="1:8" x14ac:dyDescent="0.2">
      <c r="A36" s="16">
        <v>1144</v>
      </c>
      <c r="B36" s="196" t="s">
        <v>139</v>
      </c>
      <c r="C36" s="143">
        <v>0</v>
      </c>
    </row>
    <row r="37" spans="1:8" x14ac:dyDescent="0.2">
      <c r="A37" s="16">
        <v>1145</v>
      </c>
      <c r="B37" s="196" t="s">
        <v>140</v>
      </c>
      <c r="C37" s="143">
        <v>0</v>
      </c>
    </row>
    <row r="38" spans="1:8" x14ac:dyDescent="0.2">
      <c r="B38" s="196"/>
    </row>
    <row r="39" spans="1:8" x14ac:dyDescent="0.2">
      <c r="A39" s="13" t="s">
        <v>141</v>
      </c>
      <c r="B39" s="198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97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96" t="s">
        <v>143</v>
      </c>
      <c r="C41" s="143">
        <f>C42</f>
        <v>13070768.060000001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96" t="s">
        <v>144</v>
      </c>
      <c r="C42" s="143">
        <v>13070768.060000001</v>
      </c>
    </row>
    <row r="43" spans="1:8" x14ac:dyDescent="0.2">
      <c r="B43" s="196"/>
    </row>
    <row r="44" spans="1:8" x14ac:dyDescent="0.2">
      <c r="A44" s="13" t="s">
        <v>95</v>
      </c>
      <c r="B44" s="198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97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96" t="s">
        <v>145</v>
      </c>
      <c r="C46" s="143">
        <v>0</v>
      </c>
      <c r="E46" s="14" t="str">
        <f>IF(OR(C46&lt;&gt;0),"","SIN INFORMACIÓN QUE REVELAR")</f>
        <v>SIN INFORMACIÓN QUE REVELAR</v>
      </c>
    </row>
    <row r="47" spans="1:8" x14ac:dyDescent="0.2">
      <c r="B47" s="196"/>
    </row>
    <row r="48" spans="1:8" x14ac:dyDescent="0.2">
      <c r="A48" s="13" t="s">
        <v>96</v>
      </c>
      <c r="B48" s="198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97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96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96" t="s">
        <v>552</v>
      </c>
      <c r="C51" s="143">
        <v>0</v>
      </c>
    </row>
    <row r="52" spans="1:10" x14ac:dyDescent="0.2">
      <c r="A52" s="16">
        <v>1214</v>
      </c>
      <c r="B52" s="196" t="s">
        <v>146</v>
      </c>
      <c r="C52" s="143">
        <v>0</v>
      </c>
    </row>
    <row r="53" spans="1:10" x14ac:dyDescent="0.2">
      <c r="B53" s="196"/>
      <c r="C53" s="143"/>
    </row>
    <row r="54" spans="1:10" x14ac:dyDescent="0.2">
      <c r="A54" s="13" t="s">
        <v>100</v>
      </c>
      <c r="B54" s="198"/>
      <c r="C54" s="13"/>
      <c r="D54" s="13"/>
      <c r="E54" s="13"/>
      <c r="F54" s="13"/>
      <c r="G54" s="13"/>
      <c r="H54" s="13"/>
      <c r="I54" s="13"/>
      <c r="J54" s="13"/>
    </row>
    <row r="55" spans="1:10" ht="22.5" x14ac:dyDescent="0.2">
      <c r="A55" s="15" t="s">
        <v>85</v>
      </c>
      <c r="B55" s="197" t="s">
        <v>82</v>
      </c>
      <c r="C55" s="15" t="s">
        <v>83</v>
      </c>
      <c r="D55" s="15" t="s">
        <v>97</v>
      </c>
      <c r="E55" s="15" t="s">
        <v>98</v>
      </c>
      <c r="F55" s="197" t="s">
        <v>553</v>
      </c>
      <c r="G55" s="197" t="s">
        <v>554</v>
      </c>
      <c r="H55" s="15" t="s">
        <v>99</v>
      </c>
      <c r="I55" s="197" t="s">
        <v>555</v>
      </c>
      <c r="J55" s="15" t="s">
        <v>126</v>
      </c>
    </row>
    <row r="56" spans="1:10" x14ac:dyDescent="0.2">
      <c r="A56" s="16">
        <v>1230</v>
      </c>
      <c r="B56" s="196" t="s">
        <v>148</v>
      </c>
      <c r="C56" s="143">
        <f>SUM(C57:C63)</f>
        <v>58068121.419999994</v>
      </c>
      <c r="D56" s="143">
        <f>SUM(D57:D63)</f>
        <v>165.93</v>
      </c>
      <c r="E56" s="143">
        <f>SUM(E57:E63)</f>
        <v>7109.31</v>
      </c>
      <c r="F56" s="14" t="s">
        <v>602</v>
      </c>
    </row>
    <row r="57" spans="1:10" x14ac:dyDescent="0.2">
      <c r="A57" s="16">
        <v>1231</v>
      </c>
      <c r="B57" s="196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96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96" t="s">
        <v>151</v>
      </c>
      <c r="C59" s="143">
        <v>13274.91</v>
      </c>
      <c r="D59" s="143">
        <v>165.93</v>
      </c>
      <c r="E59" s="143">
        <v>7109.31</v>
      </c>
      <c r="F59" s="14" t="s">
        <v>602</v>
      </c>
    </row>
    <row r="60" spans="1:10" x14ac:dyDescent="0.2">
      <c r="A60" s="16">
        <v>1234</v>
      </c>
      <c r="B60" s="196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96" t="s">
        <v>153</v>
      </c>
      <c r="C61" s="143">
        <v>42059188.25</v>
      </c>
      <c r="D61" s="143">
        <v>0</v>
      </c>
      <c r="E61" s="143">
        <v>0</v>
      </c>
    </row>
    <row r="62" spans="1:10" x14ac:dyDescent="0.2">
      <c r="A62" s="16">
        <v>1236</v>
      </c>
      <c r="B62" s="196" t="s">
        <v>154</v>
      </c>
      <c r="C62" s="143">
        <v>15995658.26</v>
      </c>
      <c r="D62" s="143">
        <v>0</v>
      </c>
      <c r="E62" s="143">
        <v>0</v>
      </c>
    </row>
    <row r="63" spans="1:10" x14ac:dyDescent="0.2">
      <c r="A63" s="16">
        <v>1239</v>
      </c>
      <c r="B63" s="196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96" t="s">
        <v>156</v>
      </c>
      <c r="C64" s="143">
        <f>SUM(C65:C72)</f>
        <v>40491232.319999993</v>
      </c>
      <c r="D64" s="143">
        <f t="shared" ref="D64:E64" si="0">SUM(D65:D72)</f>
        <v>556943.57000000007</v>
      </c>
      <c r="E64" s="143">
        <f t="shared" si="0"/>
        <v>18117926.099999998</v>
      </c>
      <c r="F64" s="14" t="s">
        <v>602</v>
      </c>
    </row>
    <row r="65" spans="1:9" x14ac:dyDescent="0.2">
      <c r="A65" s="16">
        <v>1241</v>
      </c>
      <c r="B65" s="196" t="s">
        <v>157</v>
      </c>
      <c r="C65" s="143">
        <v>4332922.68</v>
      </c>
      <c r="D65" s="143">
        <v>8432.75</v>
      </c>
      <c r="E65" s="143">
        <v>1818846.3</v>
      </c>
      <c r="F65" s="14" t="s">
        <v>602</v>
      </c>
    </row>
    <row r="66" spans="1:9" x14ac:dyDescent="0.2">
      <c r="A66" s="16">
        <v>1242</v>
      </c>
      <c r="B66" s="196" t="s">
        <v>158</v>
      </c>
      <c r="C66" s="143">
        <v>239370.92</v>
      </c>
      <c r="D66" s="143">
        <v>1853</v>
      </c>
      <c r="E66" s="143">
        <v>177198.91</v>
      </c>
      <c r="F66" s="14" t="s">
        <v>602</v>
      </c>
    </row>
    <row r="67" spans="1:9" x14ac:dyDescent="0.2">
      <c r="A67" s="16">
        <v>1243</v>
      </c>
      <c r="B67" s="196" t="s">
        <v>159</v>
      </c>
      <c r="C67" s="143">
        <v>44214.73</v>
      </c>
      <c r="D67" s="143">
        <v>440.37</v>
      </c>
      <c r="E67" s="143">
        <v>17027.57</v>
      </c>
      <c r="F67" s="14" t="s">
        <v>602</v>
      </c>
    </row>
    <row r="68" spans="1:9" x14ac:dyDescent="0.2">
      <c r="A68" s="16">
        <v>1244</v>
      </c>
      <c r="B68" s="196" t="s">
        <v>160</v>
      </c>
      <c r="C68" s="143">
        <v>19693480.039999999</v>
      </c>
      <c r="D68" s="143">
        <v>329142.19</v>
      </c>
      <c r="E68" s="143">
        <v>10556824.029999999</v>
      </c>
      <c r="F68" s="14" t="s">
        <v>602</v>
      </c>
    </row>
    <row r="69" spans="1:9" x14ac:dyDescent="0.2">
      <c r="A69" s="16">
        <v>1245</v>
      </c>
      <c r="B69" s="196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96" t="s">
        <v>162</v>
      </c>
      <c r="C70" s="143">
        <v>16181243.949999999</v>
      </c>
      <c r="D70" s="143">
        <v>217075.26</v>
      </c>
      <c r="E70" s="143">
        <v>5548029.29</v>
      </c>
      <c r="F70" s="14" t="s">
        <v>602</v>
      </c>
    </row>
    <row r="71" spans="1:9" x14ac:dyDescent="0.2">
      <c r="A71" s="16">
        <v>1247</v>
      </c>
      <c r="B71" s="196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96" t="s">
        <v>164</v>
      </c>
      <c r="C72" s="143">
        <v>0</v>
      </c>
      <c r="D72" s="143">
        <v>0</v>
      </c>
      <c r="E72" s="143">
        <v>0</v>
      </c>
    </row>
    <row r="73" spans="1:9" x14ac:dyDescent="0.2">
      <c r="B73" s="196"/>
    </row>
    <row r="74" spans="1:9" x14ac:dyDescent="0.2">
      <c r="A74" s="13" t="s">
        <v>101</v>
      </c>
      <c r="B74" s="198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97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96" t="s">
        <v>166</v>
      </c>
      <c r="C76" s="143">
        <f>SUM(C77:C81)</f>
        <v>3516386.89</v>
      </c>
      <c r="D76" s="143">
        <f>SUM(D77:D81)</f>
        <v>87234.85</v>
      </c>
      <c r="E76" s="143">
        <f>SUM(E77:E81)</f>
        <v>1721450.94</v>
      </c>
      <c r="F76" s="14" t="s">
        <v>603</v>
      </c>
    </row>
    <row r="77" spans="1:9" x14ac:dyDescent="0.2">
      <c r="A77" s="16">
        <v>1251</v>
      </c>
      <c r="B77" s="196" t="s">
        <v>167</v>
      </c>
      <c r="C77" s="143">
        <v>3516386.89</v>
      </c>
      <c r="D77" s="143">
        <v>87234.85</v>
      </c>
      <c r="E77" s="143">
        <v>1721450.94</v>
      </c>
      <c r="F77" s="14" t="s">
        <v>603</v>
      </c>
    </row>
    <row r="78" spans="1:9" x14ac:dyDescent="0.2">
      <c r="A78" s="16">
        <v>1252</v>
      </c>
      <c r="B78" s="196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96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96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96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96" t="s">
        <v>172</v>
      </c>
      <c r="C82" s="143">
        <f>SUM(C83:C88)</f>
        <v>3744266.72</v>
      </c>
      <c r="D82" s="144"/>
      <c r="E82" s="144"/>
    </row>
    <row r="83" spans="1:8" x14ac:dyDescent="0.2">
      <c r="A83" s="16">
        <v>1271</v>
      </c>
      <c r="B83" s="196" t="s">
        <v>173</v>
      </c>
      <c r="C83" s="143">
        <v>3744266.72</v>
      </c>
      <c r="D83" s="144"/>
      <c r="E83" s="144"/>
    </row>
    <row r="84" spans="1:8" x14ac:dyDescent="0.2">
      <c r="A84" s="16">
        <v>1272</v>
      </c>
      <c r="B84" s="196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96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96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96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96" t="s">
        <v>178</v>
      </c>
      <c r="C88" s="143">
        <v>0</v>
      </c>
      <c r="D88" s="144"/>
      <c r="E88" s="144"/>
    </row>
    <row r="89" spans="1:8" x14ac:dyDescent="0.2">
      <c r="B89" s="196"/>
    </row>
    <row r="90" spans="1:8" x14ac:dyDescent="0.2">
      <c r="A90" s="13" t="s">
        <v>103</v>
      </c>
      <c r="B90" s="198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97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96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96" t="s">
        <v>181</v>
      </c>
      <c r="C93" s="143">
        <v>0</v>
      </c>
    </row>
    <row r="94" spans="1:8" x14ac:dyDescent="0.2">
      <c r="A94" s="16">
        <v>1162</v>
      </c>
      <c r="B94" s="196" t="s">
        <v>182</v>
      </c>
      <c r="C94" s="143">
        <v>0</v>
      </c>
    </row>
    <row r="95" spans="1:8" x14ac:dyDescent="0.2">
      <c r="B95" s="196"/>
      <c r="C95" s="143"/>
    </row>
    <row r="96" spans="1:8" x14ac:dyDescent="0.2">
      <c r="A96" s="13" t="s">
        <v>557</v>
      </c>
      <c r="B96" s="198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97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96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96" t="s">
        <v>484</v>
      </c>
      <c r="C99" s="143">
        <v>0</v>
      </c>
    </row>
    <row r="100" spans="1:8" x14ac:dyDescent="0.2">
      <c r="A100" s="16">
        <v>1192</v>
      </c>
      <c r="B100" s="196" t="s">
        <v>485</v>
      </c>
      <c r="C100" s="143">
        <v>0</v>
      </c>
    </row>
    <row r="101" spans="1:8" ht="22.5" x14ac:dyDescent="0.2">
      <c r="A101" s="16">
        <v>1193</v>
      </c>
      <c r="B101" s="196" t="s">
        <v>486</v>
      </c>
      <c r="C101" s="143">
        <v>0</v>
      </c>
    </row>
    <row r="102" spans="1:8" x14ac:dyDescent="0.2">
      <c r="A102" s="16">
        <v>1194</v>
      </c>
      <c r="B102" s="196" t="s">
        <v>487</v>
      </c>
      <c r="C102" s="143">
        <v>0</v>
      </c>
    </row>
    <row r="103" spans="1:8" x14ac:dyDescent="0.2">
      <c r="A103" s="16">
        <v>1290</v>
      </c>
      <c r="B103" s="196" t="s">
        <v>183</v>
      </c>
      <c r="C103" s="143">
        <f>SUM(C104:C106)</f>
        <v>0</v>
      </c>
    </row>
    <row r="104" spans="1:8" x14ac:dyDescent="0.2">
      <c r="A104" s="16">
        <v>1291</v>
      </c>
      <c r="B104" s="196" t="s">
        <v>184</v>
      </c>
      <c r="C104" s="143">
        <v>0</v>
      </c>
    </row>
    <row r="105" spans="1:8" x14ac:dyDescent="0.2">
      <c r="A105" s="16">
        <v>1292</v>
      </c>
      <c r="B105" s="196" t="s">
        <v>185</v>
      </c>
      <c r="C105" s="143">
        <v>0</v>
      </c>
    </row>
    <row r="106" spans="1:8" x14ac:dyDescent="0.2">
      <c r="A106" s="16">
        <v>1293</v>
      </c>
      <c r="B106" s="196" t="s">
        <v>186</v>
      </c>
      <c r="C106" s="143">
        <v>0</v>
      </c>
    </row>
    <row r="107" spans="1:8" x14ac:dyDescent="0.2">
      <c r="B107" s="196"/>
      <c r="C107" s="143"/>
    </row>
    <row r="108" spans="1:8" x14ac:dyDescent="0.2">
      <c r="A108" s="13" t="s">
        <v>104</v>
      </c>
      <c r="B108" s="198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97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96" t="s">
        <v>188</v>
      </c>
      <c r="C110" s="143">
        <f>SUM(C111:C119)</f>
        <v>30919345.880000003</v>
      </c>
      <c r="D110" s="143">
        <f>SUM(D111:D119)</f>
        <v>0</v>
      </c>
      <c r="E110" s="143">
        <f>SUM(E111:E119)</f>
        <v>0</v>
      </c>
      <c r="F110" s="143">
        <f>SUM(F111:F119)</f>
        <v>0</v>
      </c>
      <c r="G110" s="143">
        <f>SUM(G111:G119)</f>
        <v>30919345.880000003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69.75" customHeight="1" x14ac:dyDescent="0.2">
      <c r="A111" s="16">
        <v>2111</v>
      </c>
      <c r="B111" s="196" t="s">
        <v>189</v>
      </c>
      <c r="C111" s="143">
        <v>4451.13</v>
      </c>
      <c r="D111" s="143">
        <v>0</v>
      </c>
      <c r="E111" s="143">
        <v>0</v>
      </c>
      <c r="F111" s="143">
        <v>0</v>
      </c>
      <c r="G111" s="143">
        <v>4451.13</v>
      </c>
      <c r="H111" s="196" t="s">
        <v>604</v>
      </c>
    </row>
    <row r="112" spans="1:8" x14ac:dyDescent="0.2">
      <c r="A112" s="16">
        <v>2112</v>
      </c>
      <c r="B112" s="196" t="s">
        <v>190</v>
      </c>
      <c r="C112" s="143">
        <v>1789100.22</v>
      </c>
      <c r="D112" s="143">
        <v>0</v>
      </c>
      <c r="E112" s="143">
        <v>0</v>
      </c>
      <c r="F112" s="143">
        <v>0</v>
      </c>
      <c r="G112" s="143">
        <v>1789100.22</v>
      </c>
    </row>
    <row r="113" spans="1:8" x14ac:dyDescent="0.2">
      <c r="A113" s="16">
        <v>2113</v>
      </c>
      <c r="B113" s="196" t="s">
        <v>191</v>
      </c>
      <c r="C113" s="143">
        <v>17500</v>
      </c>
      <c r="D113" s="143">
        <v>0</v>
      </c>
      <c r="E113" s="143">
        <v>0</v>
      </c>
      <c r="F113" s="143">
        <v>0</v>
      </c>
      <c r="G113" s="143">
        <v>17500</v>
      </c>
    </row>
    <row r="114" spans="1:8" x14ac:dyDescent="0.2">
      <c r="A114" s="16">
        <v>2114</v>
      </c>
      <c r="B114" s="196" t="s">
        <v>192</v>
      </c>
      <c r="C114" s="143">
        <v>0</v>
      </c>
      <c r="D114" s="143"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96" t="s">
        <v>193</v>
      </c>
      <c r="C115" s="143">
        <v>0</v>
      </c>
      <c r="D115" s="143">
        <v>0</v>
      </c>
      <c r="E115" s="143">
        <v>0</v>
      </c>
      <c r="F115" s="143">
        <v>0</v>
      </c>
      <c r="G115" s="143">
        <v>0</v>
      </c>
    </row>
    <row r="116" spans="1:8" ht="22.5" x14ac:dyDescent="0.2">
      <c r="A116" s="16">
        <v>2116</v>
      </c>
      <c r="B116" s="196" t="s">
        <v>194</v>
      </c>
      <c r="C116" s="143">
        <v>0</v>
      </c>
      <c r="D116" s="143">
        <v>0</v>
      </c>
      <c r="E116" s="143">
        <v>0</v>
      </c>
      <c r="F116" s="143">
        <v>0</v>
      </c>
      <c r="G116" s="143">
        <v>0</v>
      </c>
    </row>
    <row r="117" spans="1:8" ht="22.5" x14ac:dyDescent="0.2">
      <c r="A117" s="16">
        <v>2117</v>
      </c>
      <c r="B117" s="196" t="s">
        <v>195</v>
      </c>
      <c r="C117" s="143">
        <v>28105031.43</v>
      </c>
      <c r="D117" s="143">
        <v>0</v>
      </c>
      <c r="E117" s="143">
        <v>0</v>
      </c>
      <c r="F117" s="143">
        <v>0</v>
      </c>
      <c r="G117" s="143">
        <v>28105031.43</v>
      </c>
      <c r="H117" s="196" t="s">
        <v>605</v>
      </c>
    </row>
    <row r="118" spans="1:8" x14ac:dyDescent="0.2">
      <c r="A118" s="16">
        <v>2118</v>
      </c>
      <c r="B118" s="196" t="s">
        <v>196</v>
      </c>
      <c r="C118" s="143">
        <v>0</v>
      </c>
      <c r="D118" s="143">
        <v>0</v>
      </c>
      <c r="E118" s="143">
        <v>0</v>
      </c>
      <c r="F118" s="143">
        <v>0</v>
      </c>
      <c r="G118" s="143">
        <v>0</v>
      </c>
    </row>
    <row r="119" spans="1:8" ht="45" x14ac:dyDescent="0.2">
      <c r="A119" s="16">
        <v>2119</v>
      </c>
      <c r="B119" s="196" t="s">
        <v>197</v>
      </c>
      <c r="C119" s="143">
        <v>1003263.1</v>
      </c>
      <c r="D119" s="143">
        <v>0</v>
      </c>
      <c r="E119" s="143">
        <v>0</v>
      </c>
      <c r="F119" s="143">
        <v>0</v>
      </c>
      <c r="G119" s="143">
        <v>1003263.1</v>
      </c>
      <c r="H119" s="196" t="s">
        <v>606</v>
      </c>
    </row>
    <row r="120" spans="1:8" x14ac:dyDescent="0.2">
      <c r="A120" s="16">
        <v>2120</v>
      </c>
      <c r="B120" s="196" t="s">
        <v>198</v>
      </c>
      <c r="C120" s="143">
        <f>SUM(C121:C123)</f>
        <v>0</v>
      </c>
      <c r="D120" s="143">
        <f t="shared" ref="D120:G120" si="1">SUM(D121:D123)</f>
        <v>0</v>
      </c>
      <c r="E120" s="143">
        <f t="shared" si="1"/>
        <v>0</v>
      </c>
      <c r="F120" s="143">
        <f t="shared" si="1"/>
        <v>0</v>
      </c>
      <c r="G120" s="143">
        <f t="shared" si="1"/>
        <v>0</v>
      </c>
    </row>
    <row r="121" spans="1:8" x14ac:dyDescent="0.2">
      <c r="A121" s="16">
        <v>2121</v>
      </c>
      <c r="B121" s="196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96" t="s">
        <v>200</v>
      </c>
      <c r="C122" s="143">
        <v>0</v>
      </c>
      <c r="D122" s="143">
        <f t="shared" ref="D122:D123" si="2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96" t="s">
        <v>201</v>
      </c>
      <c r="C123" s="143">
        <v>0</v>
      </c>
      <c r="D123" s="143">
        <f t="shared" si="2"/>
        <v>0</v>
      </c>
      <c r="E123" s="143">
        <v>0</v>
      </c>
      <c r="F123" s="143">
        <v>0</v>
      </c>
      <c r="G123" s="143">
        <v>0</v>
      </c>
    </row>
    <row r="124" spans="1:8" x14ac:dyDescent="0.2">
      <c r="B124" s="196"/>
    </row>
    <row r="125" spans="1:8" x14ac:dyDescent="0.2">
      <c r="A125" s="13" t="s">
        <v>105</v>
      </c>
      <c r="B125" s="198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97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96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96" t="s">
        <v>203</v>
      </c>
      <c r="C128" s="143">
        <v>0</v>
      </c>
    </row>
    <row r="129" spans="1:8" x14ac:dyDescent="0.2">
      <c r="A129" s="16">
        <v>2162</v>
      </c>
      <c r="B129" s="196" t="s">
        <v>204</v>
      </c>
      <c r="C129" s="143">
        <v>0</v>
      </c>
    </row>
    <row r="130" spans="1:8" x14ac:dyDescent="0.2">
      <c r="A130" s="16">
        <v>2163</v>
      </c>
      <c r="B130" s="196" t="s">
        <v>205</v>
      </c>
      <c r="C130" s="143">
        <v>0</v>
      </c>
    </row>
    <row r="131" spans="1:8" x14ac:dyDescent="0.2">
      <c r="A131" s="16">
        <v>2164</v>
      </c>
      <c r="B131" s="196" t="s">
        <v>206</v>
      </c>
      <c r="C131" s="143">
        <v>0</v>
      </c>
    </row>
    <row r="132" spans="1:8" x14ac:dyDescent="0.2">
      <c r="A132" s="16">
        <v>2165</v>
      </c>
      <c r="B132" s="196" t="s">
        <v>207</v>
      </c>
      <c r="C132" s="143">
        <v>0</v>
      </c>
    </row>
    <row r="133" spans="1:8" x14ac:dyDescent="0.2">
      <c r="A133" s="16">
        <v>2166</v>
      </c>
      <c r="B133" s="196" t="s">
        <v>208</v>
      </c>
      <c r="C133" s="143">
        <v>0</v>
      </c>
    </row>
    <row r="134" spans="1:8" ht="24" customHeight="1" x14ac:dyDescent="0.2">
      <c r="A134" s="16">
        <v>2250</v>
      </c>
      <c r="B134" s="196" t="s">
        <v>209</v>
      </c>
      <c r="C134" s="143">
        <f>SUM(C135:C140)</f>
        <v>0</v>
      </c>
    </row>
    <row r="135" spans="1:8" x14ac:dyDescent="0.2">
      <c r="A135" s="16">
        <v>2251</v>
      </c>
      <c r="B135" s="196" t="s">
        <v>210</v>
      </c>
      <c r="C135" s="143">
        <v>0</v>
      </c>
    </row>
    <row r="136" spans="1:8" x14ac:dyDescent="0.2">
      <c r="A136" s="16">
        <v>2252</v>
      </c>
      <c r="B136" s="196" t="s">
        <v>211</v>
      </c>
      <c r="C136" s="143">
        <v>0</v>
      </c>
    </row>
    <row r="137" spans="1:8" x14ac:dyDescent="0.2">
      <c r="A137" s="16">
        <v>2253</v>
      </c>
      <c r="B137" s="196" t="s">
        <v>212</v>
      </c>
      <c r="C137" s="143">
        <v>0</v>
      </c>
    </row>
    <row r="138" spans="1:8" x14ac:dyDescent="0.2">
      <c r="A138" s="16">
        <v>2254</v>
      </c>
      <c r="B138" s="196" t="s">
        <v>213</v>
      </c>
      <c r="C138" s="143">
        <v>0</v>
      </c>
    </row>
    <row r="139" spans="1:8" x14ac:dyDescent="0.2">
      <c r="A139" s="16">
        <v>2255</v>
      </c>
      <c r="B139" s="196" t="s">
        <v>214</v>
      </c>
      <c r="C139" s="143">
        <v>0</v>
      </c>
    </row>
    <row r="140" spans="1:8" x14ac:dyDescent="0.2">
      <c r="A140" s="16">
        <v>2256</v>
      </c>
      <c r="B140" s="196" t="s">
        <v>215</v>
      </c>
      <c r="C140" s="143">
        <v>0</v>
      </c>
    </row>
    <row r="141" spans="1:8" x14ac:dyDescent="0.2">
      <c r="B141" s="196"/>
    </row>
    <row r="142" spans="1:8" x14ac:dyDescent="0.2">
      <c r="A142" s="13" t="s">
        <v>558</v>
      </c>
      <c r="B142" s="198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99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96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96" t="s">
        <v>560</v>
      </c>
      <c r="C145" s="143">
        <v>0</v>
      </c>
    </row>
    <row r="146" spans="1:5" x14ac:dyDescent="0.2">
      <c r="A146" s="16">
        <v>2152</v>
      </c>
      <c r="B146" s="196" t="s">
        <v>561</v>
      </c>
      <c r="C146" s="143">
        <v>0</v>
      </c>
    </row>
    <row r="147" spans="1:5" x14ac:dyDescent="0.2">
      <c r="A147" s="16">
        <v>2159</v>
      </c>
      <c r="B147" s="196" t="s">
        <v>216</v>
      </c>
      <c r="C147" s="143">
        <v>0</v>
      </c>
    </row>
    <row r="148" spans="1:5" x14ac:dyDescent="0.2">
      <c r="A148" s="16">
        <v>2240</v>
      </c>
      <c r="B148" s="196" t="s">
        <v>218</v>
      </c>
      <c r="C148" s="143">
        <f>SUM(C149:C151)</f>
        <v>0</v>
      </c>
    </row>
    <row r="149" spans="1:5" x14ac:dyDescent="0.2">
      <c r="A149" s="16">
        <v>2241</v>
      </c>
      <c r="B149" s="196" t="s">
        <v>219</v>
      </c>
      <c r="C149" s="143">
        <v>0</v>
      </c>
    </row>
    <row r="150" spans="1:5" x14ac:dyDescent="0.2">
      <c r="A150" s="16">
        <v>2242</v>
      </c>
      <c r="B150" s="196" t="s">
        <v>220</v>
      </c>
      <c r="C150" s="143">
        <v>0</v>
      </c>
    </row>
    <row r="151" spans="1:5" x14ac:dyDescent="0.2">
      <c r="A151" s="16">
        <v>2249</v>
      </c>
      <c r="B151" s="196" t="s">
        <v>221</v>
      </c>
      <c r="C151" s="143">
        <v>0</v>
      </c>
    </row>
    <row r="152" spans="1:5" x14ac:dyDescent="0.2">
      <c r="B152" s="196"/>
    </row>
    <row r="153" spans="1:5" x14ac:dyDescent="0.2">
      <c r="A153" s="113" t="s">
        <v>562</v>
      </c>
      <c r="B153" s="200"/>
      <c r="C153" s="113"/>
      <c r="D153" s="113"/>
      <c r="E153" s="113"/>
    </row>
    <row r="154" spans="1:5" x14ac:dyDescent="0.2">
      <c r="A154" s="114" t="s">
        <v>85</v>
      </c>
      <c r="B154" s="201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202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202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202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202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202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202" t="s">
        <v>568</v>
      </c>
      <c r="C160" s="145">
        <v>0</v>
      </c>
      <c r="D160" s="117"/>
    </row>
    <row r="161" spans="1:5" x14ac:dyDescent="0.2">
      <c r="A161" s="116">
        <v>2262</v>
      </c>
      <c r="B161" s="202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202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202" t="s">
        <v>571</v>
      </c>
      <c r="C163" s="145">
        <v>0</v>
      </c>
      <c r="D163" s="117"/>
      <c r="E163" s="117"/>
    </row>
    <row r="164" spans="1:5" x14ac:dyDescent="0.2">
      <c r="A164" s="117"/>
      <c r="B164" s="202"/>
      <c r="C164" s="117"/>
      <c r="D164" s="117"/>
      <c r="E164" s="117"/>
    </row>
    <row r="165" spans="1:5" x14ac:dyDescent="0.2">
      <c r="A165" s="113" t="s">
        <v>572</v>
      </c>
      <c r="B165" s="200"/>
      <c r="C165" s="113"/>
      <c r="D165" s="113"/>
      <c r="E165" s="113"/>
    </row>
    <row r="166" spans="1:5" x14ac:dyDescent="0.2">
      <c r="A166" s="114" t="s">
        <v>85</v>
      </c>
      <c r="B166" s="201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202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202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202" t="s">
        <v>575</v>
      </c>
      <c r="C169" s="145">
        <v>0</v>
      </c>
      <c r="D169" s="117"/>
    </row>
    <row r="170" spans="1:5" x14ac:dyDescent="0.2">
      <c r="A170" s="116">
        <v>2199</v>
      </c>
      <c r="B170" s="202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39370078740157483" bottom="0.15748031496062992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19" workbookViewId="0">
      <selection activeCell="K41" sqref="K41"/>
    </sheetView>
  </sheetViews>
  <sheetFormatPr baseColWidth="10" defaultColWidth="9.140625" defaultRowHeight="11.25" x14ac:dyDescent="0.2"/>
  <cols>
    <col min="1" max="1" width="10" style="22" customWidth="1"/>
    <col min="2" max="2" width="41.5703125" style="22" customWidth="1"/>
    <col min="3" max="3" width="15.7109375" style="22" customWidth="1"/>
    <col min="4" max="4" width="13.28515625" style="22" customWidth="1"/>
    <col min="5" max="5" width="10.5703125" style="22" customWidth="1"/>
    <col min="6" max="16384" width="9.140625" style="22"/>
  </cols>
  <sheetData>
    <row r="1" spans="1:5" ht="18.95" customHeight="1" x14ac:dyDescent="0.2">
      <c r="A1" s="162" t="s">
        <v>595</v>
      </c>
      <c r="B1" s="162"/>
      <c r="C1" s="162"/>
      <c r="D1" s="20" t="s">
        <v>497</v>
      </c>
      <c r="E1" s="21">
        <v>2026</v>
      </c>
    </row>
    <row r="2" spans="1:5" ht="18.95" customHeight="1" x14ac:dyDescent="0.2">
      <c r="A2" s="162" t="s">
        <v>503</v>
      </c>
      <c r="B2" s="162"/>
      <c r="C2" s="162"/>
      <c r="D2" s="20" t="s">
        <v>498</v>
      </c>
      <c r="E2" s="21" t="s">
        <v>500</v>
      </c>
    </row>
    <row r="3" spans="1:5" ht="18.95" customHeight="1" x14ac:dyDescent="0.2">
      <c r="A3" s="162" t="s">
        <v>596</v>
      </c>
      <c r="B3" s="162"/>
      <c r="C3" s="162"/>
      <c r="D3" s="20" t="s">
        <v>499</v>
      </c>
      <c r="E3" s="21">
        <v>1</v>
      </c>
    </row>
    <row r="4" spans="1:5" ht="18.95" customHeight="1" x14ac:dyDescent="0.2">
      <c r="A4" s="162" t="s">
        <v>515</v>
      </c>
      <c r="B4" s="162"/>
      <c r="C4" s="16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139098132.74000001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704552.5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11571241.560000001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-10511142.359999999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A30" s="22" t="s">
        <v>607</v>
      </c>
    </row>
    <row r="31" spans="1:5" x14ac:dyDescent="0.2">
      <c r="A31" s="22" t="s">
        <v>608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62992125984251968" right="0.23622047244094491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9" zoomScaleNormal="100" workbookViewId="0">
      <selection activeCell="H151" sqref="H151"/>
    </sheetView>
  </sheetViews>
  <sheetFormatPr baseColWidth="10" defaultColWidth="9.140625" defaultRowHeight="11.25" x14ac:dyDescent="0.2"/>
  <cols>
    <col min="1" max="1" width="10" style="22" customWidth="1"/>
    <col min="2" max="2" width="57.42578125" style="22" customWidth="1"/>
    <col min="3" max="3" width="15.28515625" style="22" bestFit="1" customWidth="1"/>
    <col min="4" max="4" width="16.42578125" style="22" bestFit="1" customWidth="1"/>
    <col min="5" max="5" width="9.85546875" style="22" customWidth="1"/>
    <col min="6" max="16384" width="9.140625" style="22"/>
  </cols>
  <sheetData>
    <row r="1" spans="1:5" s="28" customFormat="1" ht="18.95" customHeight="1" x14ac:dyDescent="0.25">
      <c r="A1" s="162" t="s">
        <v>595</v>
      </c>
      <c r="B1" s="162"/>
      <c r="C1" s="162"/>
      <c r="D1" s="20" t="s">
        <v>497</v>
      </c>
      <c r="E1" s="21">
        <v>2026</v>
      </c>
    </row>
    <row r="2" spans="1:5" s="28" customFormat="1" ht="18.95" customHeight="1" x14ac:dyDescent="0.25">
      <c r="A2" s="162" t="s">
        <v>504</v>
      </c>
      <c r="B2" s="162"/>
      <c r="C2" s="162"/>
      <c r="D2" s="20" t="s">
        <v>498</v>
      </c>
      <c r="E2" s="21" t="s">
        <v>500</v>
      </c>
    </row>
    <row r="3" spans="1:5" s="28" customFormat="1" ht="18.95" customHeight="1" x14ac:dyDescent="0.25">
      <c r="A3" s="162" t="s">
        <v>596</v>
      </c>
      <c r="B3" s="162"/>
      <c r="C3" s="162"/>
      <c r="D3" s="20" t="s">
        <v>499</v>
      </c>
      <c r="E3" s="21">
        <v>1</v>
      </c>
    </row>
    <row r="4" spans="1:5" s="28" customFormat="1" ht="18.95" customHeight="1" x14ac:dyDescent="0.25">
      <c r="A4" s="162" t="s">
        <v>515</v>
      </c>
      <c r="B4" s="162"/>
      <c r="C4" s="16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9281043.0099999998</v>
      </c>
      <c r="D10" s="146">
        <v>5596763.4299999997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20670085.719999999</v>
      </c>
      <c r="D12" s="146">
        <v>14425436.970000001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91352</v>
      </c>
      <c r="D14" s="146">
        <v>91352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30042480.729999997</v>
      </c>
      <c r="D16" s="147">
        <f>SUM(D9:D15)</f>
        <v>20113552.399999999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673521.01</v>
      </c>
      <c r="D21" s="147">
        <f>SUM(D22:D28)</f>
        <v>202605.8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202605.8</v>
      </c>
    </row>
    <row r="27" spans="1:5" x14ac:dyDescent="0.2">
      <c r="A27" s="26">
        <v>1236</v>
      </c>
      <c r="B27" s="22" t="s">
        <v>154</v>
      </c>
      <c r="C27" s="146">
        <v>673521.01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169209.91</v>
      </c>
      <c r="D29" s="147">
        <f>SUM(D30:D37)</f>
        <v>687492.16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40945.699999999997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30163.79</v>
      </c>
      <c r="D33" s="146">
        <v>170552.76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139046.12</v>
      </c>
      <c r="D35" s="146">
        <v>475993.7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842730.92</v>
      </c>
      <c r="D44" s="147">
        <f>D21+D29+D38</f>
        <v>890097.96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11571241.560000001</v>
      </c>
      <c r="D48" s="147">
        <v>-1705272.47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758701.79</v>
      </c>
      <c r="D49" s="147">
        <f>D54+D66+D94+D97+D50</f>
        <v>3773482.9000000004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644344.35</v>
      </c>
      <c r="D66" s="147">
        <f>D67+D76+D79+D85</f>
        <v>3761966.7</v>
      </c>
    </row>
    <row r="67" spans="1:4" x14ac:dyDescent="0.2">
      <c r="A67" s="26">
        <v>5510</v>
      </c>
      <c r="B67" s="22" t="s">
        <v>357</v>
      </c>
      <c r="C67" s="146">
        <f>SUM(C68:C75)</f>
        <v>644344.35</v>
      </c>
      <c r="D67" s="146">
        <f>SUM(D68:D75)</f>
        <v>3761966.7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165.93</v>
      </c>
      <c r="D70" s="146">
        <v>663.74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556943.56999999995</v>
      </c>
      <c r="D72" s="146">
        <v>3409011.33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87234.85</v>
      </c>
      <c r="D74" s="146">
        <v>352291.63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ht="22.5" x14ac:dyDescent="0.2">
      <c r="A83" s="26">
        <v>5534</v>
      </c>
      <c r="B83" s="203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114357.44</v>
      </c>
      <c r="D97" s="147">
        <f>SUM(D98:D102)</f>
        <v>11516.2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106054.02</v>
      </c>
      <c r="D99" s="146">
        <v>10183.290000000001</v>
      </c>
    </row>
    <row r="100" spans="1:4" x14ac:dyDescent="0.2">
      <c r="A100" s="26">
        <v>2112</v>
      </c>
      <c r="B100" s="22" t="s">
        <v>523</v>
      </c>
      <c r="C100" s="146">
        <v>8303.42</v>
      </c>
      <c r="D100" s="146">
        <v>1332.91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12329943.350000001</v>
      </c>
      <c r="D139" s="147">
        <f>D48+D49-D103-D106</f>
        <v>2068210.4300000004</v>
      </c>
    </row>
    <row r="141" spans="1:4" x14ac:dyDescent="0.2">
      <c r="A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43307086614173229" right="0.23622047244094491" top="0.35433070866141736" bottom="0.35433070866141736" header="0.31496062992125984" footer="0.31496062992125984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C48" sqref="C48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7" t="s">
        <v>595</v>
      </c>
      <c r="B1" s="178"/>
      <c r="C1" s="179"/>
    </row>
    <row r="2" spans="1:3" s="29" customFormat="1" ht="18" customHeight="1" x14ac:dyDescent="0.25">
      <c r="A2" s="180" t="s">
        <v>505</v>
      </c>
      <c r="B2" s="181"/>
      <c r="C2" s="182"/>
    </row>
    <row r="3" spans="1:3" s="29" customFormat="1" ht="18" customHeight="1" x14ac:dyDescent="0.25">
      <c r="A3" s="180" t="s">
        <v>596</v>
      </c>
      <c r="B3" s="181"/>
      <c r="C3" s="182"/>
    </row>
    <row r="4" spans="1:3" s="31" customFormat="1" ht="18" customHeight="1" x14ac:dyDescent="0.2">
      <c r="A4" s="183" t="s">
        <v>506</v>
      </c>
      <c r="B4" s="184"/>
      <c r="C4" s="185"/>
    </row>
    <row r="5" spans="1:3" s="31" customFormat="1" ht="18" customHeight="1" x14ac:dyDescent="0.2">
      <c r="A5" s="186" t="s">
        <v>405</v>
      </c>
      <c r="B5" s="187"/>
      <c r="C5" s="129">
        <v>2026</v>
      </c>
    </row>
    <row r="6" spans="1:3" x14ac:dyDescent="0.2">
      <c r="A6" s="45" t="s">
        <v>434</v>
      </c>
      <c r="B6" s="45"/>
      <c r="C6" s="88">
        <v>27767275.370000001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27767275.370000001</v>
      </c>
    </row>
    <row r="23" spans="1:3" x14ac:dyDescent="0.2">
      <c r="A23" s="30" t="s">
        <v>607</v>
      </c>
    </row>
    <row r="24" spans="1:3" x14ac:dyDescent="0.2">
      <c r="A24" s="30" t="s">
        <v>609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31" workbookViewId="0">
      <selection activeCell="F57" sqref="F57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8" t="s">
        <v>595</v>
      </c>
      <c r="B1" s="189"/>
      <c r="C1" s="190"/>
    </row>
    <row r="2" spans="1:3" s="32" customFormat="1" ht="18.95" customHeight="1" x14ac:dyDescent="0.25">
      <c r="A2" s="191" t="s">
        <v>507</v>
      </c>
      <c r="B2" s="192"/>
      <c r="C2" s="193"/>
    </row>
    <row r="3" spans="1:3" s="32" customFormat="1" ht="18.95" customHeight="1" x14ac:dyDescent="0.25">
      <c r="A3" s="191" t="s">
        <v>596</v>
      </c>
      <c r="B3" s="192"/>
      <c r="C3" s="193"/>
    </row>
    <row r="4" spans="1:3" x14ac:dyDescent="0.2">
      <c r="A4" s="183" t="s">
        <v>506</v>
      </c>
      <c r="B4" s="184"/>
      <c r="C4" s="185"/>
    </row>
    <row r="5" spans="1:3" ht="22.15" customHeight="1" x14ac:dyDescent="0.2">
      <c r="A5" s="194" t="s">
        <v>405</v>
      </c>
      <c r="B5" s="195"/>
      <c r="C5" s="129">
        <v>2026</v>
      </c>
    </row>
    <row r="6" spans="1:3" x14ac:dyDescent="0.2">
      <c r="A6" s="70" t="s">
        <v>447</v>
      </c>
      <c r="B6" s="45"/>
      <c r="C6" s="92">
        <v>17509663.84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1957974.3800000001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1115243.46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30163.79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139046.12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673521.01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644344.35</v>
      </c>
    </row>
    <row r="32" spans="1:3" x14ac:dyDescent="0.2">
      <c r="A32" s="76" t="s">
        <v>469</v>
      </c>
      <c r="B32" s="63" t="s">
        <v>357</v>
      </c>
      <c r="C32" s="93">
        <v>644344.35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16196033.809999999</v>
      </c>
    </row>
    <row r="42" spans="1:3" x14ac:dyDescent="0.2">
      <c r="A42" s="30" t="s">
        <v>610</v>
      </c>
    </row>
    <row r="43" spans="1:3" x14ac:dyDescent="0.2">
      <c r="A43" s="30" t="s">
        <v>611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80" zoomScaleNormal="80" workbookViewId="0">
      <selection activeCell="G74" sqref="G74"/>
    </sheetView>
  </sheetViews>
  <sheetFormatPr baseColWidth="10" defaultColWidth="9.140625" defaultRowHeight="11.25" x14ac:dyDescent="0.2"/>
  <cols>
    <col min="1" max="1" width="10" style="22" customWidth="1"/>
    <col min="2" max="2" width="62.7109375" style="22" customWidth="1"/>
    <col min="3" max="3" width="17.42578125" style="22" bestFit="1" customWidth="1"/>
    <col min="4" max="4" width="13.7109375" style="22" customWidth="1"/>
    <col min="5" max="5" width="12.42578125" style="22" customWidth="1"/>
    <col min="6" max="6" width="10.85546875" style="22" customWidth="1"/>
    <col min="7" max="7" width="13.28515625" style="22" customWidth="1"/>
    <col min="8" max="8" width="9.7109375" style="22" customWidth="1"/>
    <col min="9" max="9" width="11.140625" style="22" customWidth="1"/>
    <col min="10" max="10" width="9.7109375" style="22" customWidth="1"/>
    <col min="11" max="16384" width="9.140625" style="22"/>
  </cols>
  <sheetData>
    <row r="1" spans="1:10" ht="18.95" customHeight="1" x14ac:dyDescent="0.2">
      <c r="A1" s="162" t="s">
        <v>595</v>
      </c>
      <c r="B1" s="163"/>
      <c r="C1" s="163"/>
      <c r="D1" s="163"/>
      <c r="E1" s="163"/>
      <c r="F1" s="163"/>
      <c r="G1" s="20" t="s">
        <v>497</v>
      </c>
      <c r="H1" s="21">
        <v>2026</v>
      </c>
    </row>
    <row r="2" spans="1:10" ht="18.95" customHeight="1" x14ac:dyDescent="0.2">
      <c r="A2" s="162" t="s">
        <v>508</v>
      </c>
      <c r="B2" s="163"/>
      <c r="C2" s="163"/>
      <c r="D2" s="163"/>
      <c r="E2" s="163"/>
      <c r="F2" s="163"/>
      <c r="G2" s="20" t="s">
        <v>498</v>
      </c>
      <c r="H2" s="21" t="s">
        <v>500</v>
      </c>
    </row>
    <row r="3" spans="1:10" ht="18.95" customHeight="1" x14ac:dyDescent="0.2">
      <c r="A3" s="164" t="s">
        <v>596</v>
      </c>
      <c r="B3" s="165"/>
      <c r="C3" s="165"/>
      <c r="D3" s="165"/>
      <c r="E3" s="165"/>
      <c r="F3" s="165"/>
      <c r="G3" s="20" t="s">
        <v>499</v>
      </c>
      <c r="H3" s="21">
        <v>1</v>
      </c>
    </row>
    <row r="4" spans="1:10" x14ac:dyDescent="0.2">
      <c r="A4" s="164" t="str">
        <f>'Notas a los Edos Financieros'!A4</f>
        <v>(Cifras en Pesos)</v>
      </c>
      <c r="B4" s="165"/>
      <c r="C4" s="165"/>
      <c r="D4" s="165"/>
      <c r="E4" s="165"/>
      <c r="F4" s="16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s="203" customFormat="1" ht="24.75" customHeight="1" x14ac:dyDescent="0.2">
      <c r="A8" s="204" t="s">
        <v>85</v>
      </c>
      <c r="B8" s="204" t="s">
        <v>405</v>
      </c>
      <c r="C8" s="204" t="s">
        <v>109</v>
      </c>
      <c r="D8" s="204" t="s">
        <v>406</v>
      </c>
      <c r="E8" s="204" t="s">
        <v>407</v>
      </c>
      <c r="F8" s="204" t="s">
        <v>108</v>
      </c>
      <c r="G8" s="204" t="s">
        <v>78</v>
      </c>
      <c r="H8" s="204" t="s">
        <v>110</v>
      </c>
      <c r="I8" s="204" t="s">
        <v>111</v>
      </c>
      <c r="J8" s="204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03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03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03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03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03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03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ht="22.5" x14ac:dyDescent="0.2">
      <c r="A19" s="22">
        <v>7240</v>
      </c>
      <c r="B19" s="203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ht="22.5" x14ac:dyDescent="0.2">
      <c r="A20" s="22">
        <v>7250</v>
      </c>
      <c r="B20" s="203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03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03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03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03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03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03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03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03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03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ht="22.5" x14ac:dyDescent="0.2">
      <c r="A30" s="22">
        <v>7510</v>
      </c>
      <c r="B30" s="203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ht="22.5" x14ac:dyDescent="0.2">
      <c r="A31" s="22">
        <v>7520</v>
      </c>
      <c r="B31" s="203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612</v>
      </c>
    </row>
    <row r="38" spans="1:6" x14ac:dyDescent="0.2">
      <c r="C38" s="27"/>
      <c r="D38" s="27"/>
      <c r="E38" s="27"/>
      <c r="F38" s="27"/>
    </row>
    <row r="39" spans="1:6" x14ac:dyDescent="0.2">
      <c r="B39" s="161" t="s">
        <v>545</v>
      </c>
      <c r="C39" s="161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66581001.759999998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-38813726.390000001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-27767275.370000001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61" t="s">
        <v>546</v>
      </c>
      <c r="C48" s="161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-66581001.759999998</v>
      </c>
    </row>
    <row r="51" spans="1:3" x14ac:dyDescent="0.2">
      <c r="A51" s="22">
        <v>8220</v>
      </c>
      <c r="B51" s="103" t="s">
        <v>46</v>
      </c>
      <c r="C51" s="160">
        <v>62117834.340000004</v>
      </c>
    </row>
    <row r="52" spans="1:3" x14ac:dyDescent="0.2">
      <c r="A52" s="22">
        <v>8230</v>
      </c>
      <c r="B52" s="103" t="s">
        <v>592</v>
      </c>
      <c r="C52" s="160">
        <v>-13046578.66</v>
      </c>
    </row>
    <row r="53" spans="1:3" x14ac:dyDescent="0.2">
      <c r="A53" s="22">
        <v>8240</v>
      </c>
      <c r="B53" s="103" t="s">
        <v>45</v>
      </c>
      <c r="C53" s="160">
        <v>82.24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114357.44</v>
      </c>
    </row>
    <row r="56" spans="1:3" x14ac:dyDescent="0.2">
      <c r="A56" s="22">
        <v>8270</v>
      </c>
      <c r="B56" s="103" t="s">
        <v>42</v>
      </c>
      <c r="C56" s="160">
        <v>17395306.399999999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3622047244094491" right="0.23622047244094491" top="0.39370078740157483" bottom="0.15748031496062992" header="0.31496062992125984" footer="0.31496062992125984"/>
  <pageSetup scale="7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2026-04-30T21:40:54Z</cp:lastPrinted>
  <dcterms:created xsi:type="dcterms:W3CDTF">2012-12-11T20:36:24Z</dcterms:created>
  <dcterms:modified xsi:type="dcterms:W3CDTF">2026-04-30T21:40:56Z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